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e.E.Cormier\OneDrive - State of Maine\Desktop\20260212 updates\Vehicle Emissions and GHG Data files\ariel\"/>
    </mc:Choice>
  </mc:AlternateContent>
  <xr:revisionPtr revIDLastSave="0" documentId="13_ncr:1_{95A3A923-1D43-43A7-8661-3B9E48A11A7E}" xr6:coauthVersionLast="47" xr6:coauthVersionMax="47" xr10:uidLastSave="{00000000-0000-0000-0000-000000000000}"/>
  <bookViews>
    <workbookView xWindow="-120" yWindow="-120" windowWidth="21840" windowHeight="13020" activeTab="2" xr2:uid="{35539901-EECD-481D-AE84-030E61CE7D75}"/>
  </bookViews>
  <sheets>
    <sheet name="README INFO" sheetId="3" r:id="rId1"/>
    <sheet name="TRENDS" sheetId="6" r:id="rId2"/>
    <sheet name="2023" sheetId="4" r:id="rId3"/>
    <sheet name="2020" sheetId="2" r:id="rId4"/>
    <sheet name="2017" sheetId="1" r:id="rId5"/>
  </sheets>
  <externalReferences>
    <externalReference r:id="rId6"/>
  </externalReferences>
  <definedNames>
    <definedName name="Crystal_1_1_WEBI_DataGrid" localSheetId="4" hidden="1">[1]A!#REF!</definedName>
    <definedName name="Crystal_1_1_WEBI_DataGrid" localSheetId="3" hidden="1">[1]A!#REF!</definedName>
    <definedName name="Crystal_1_1_WEBI_DataGrid" localSheetId="2" hidden="1">[1]A!#REF!</definedName>
    <definedName name="Crystal_1_1_WEBI_DataGrid" hidden="1">[1]A!#REF!</definedName>
    <definedName name="Crystal_1_1_WEBI_HHeading" localSheetId="4" hidden="1">[1]A!#REF!</definedName>
    <definedName name="Crystal_1_1_WEBI_HHeading" localSheetId="3" hidden="1">[1]A!#REF!</definedName>
    <definedName name="Crystal_1_1_WEBI_HHeading" localSheetId="2" hidden="1">[1]A!#REF!</definedName>
    <definedName name="Crystal_1_1_WEBI_HHeading" hidden="1">[1]A!#REF!</definedName>
    <definedName name="Crystal_1_1_WEBI_Table" localSheetId="4" hidden="1">[1]A!#REF!</definedName>
    <definedName name="Crystal_1_1_WEBI_Table" localSheetId="3" hidden="1">[1]A!#REF!</definedName>
    <definedName name="Crystal_1_1_WEBI_Table" localSheetId="2" hidden="1">[1]A!#REF!</definedName>
    <definedName name="Crystal_1_1_WEBI_Table" hidden="1">[1]A!#REF!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6" l="1"/>
  <c r="C32" i="6"/>
  <c r="D32" i="6"/>
  <c r="E32" i="6"/>
  <c r="E17" i="6"/>
  <c r="C17" i="6"/>
  <c r="F7" i="4" l="1"/>
  <c r="F6" i="4"/>
  <c r="F5" i="4"/>
  <c r="F4" i="4"/>
  <c r="F3" i="4"/>
  <c r="F7" i="2"/>
  <c r="F6" i="2"/>
  <c r="F5" i="2"/>
  <c r="F4" i="2"/>
  <c r="F3" i="2"/>
  <c r="F7" i="1" l="1"/>
  <c r="F6" i="1"/>
  <c r="F5" i="1"/>
  <c r="F4" i="1"/>
  <c r="F3" i="1"/>
</calcChain>
</file>

<file path=xl/sharedStrings.xml><?xml version="1.0" encoding="utf-8"?>
<sst xmlns="http://schemas.openxmlformats.org/spreadsheetml/2006/main" count="100" uniqueCount="46">
  <si>
    <t>MAINE MILES PER YEAR TRAVELED ALLOCATED TO EACH VEHICLE CLASS</t>
  </si>
  <si>
    <t>Year</t>
  </si>
  <si>
    <t>HPMS Class</t>
  </si>
  <si>
    <t>Source Type Name</t>
  </si>
  <si>
    <t>Annual VMT</t>
  </si>
  <si>
    <t>Vehicle Population</t>
  </si>
  <si>
    <t>Average Miles Per Year</t>
  </si>
  <si>
    <t>Motorcycles</t>
  </si>
  <si>
    <t>Light-Duty Vehicles</t>
  </si>
  <si>
    <t>Buses</t>
  </si>
  <si>
    <t>Single Unit Trucks</t>
  </si>
  <si>
    <t>Combination Trucks</t>
  </si>
  <si>
    <t xml:space="preserve">Light-duty vehicles represent passenger cars; all light-duty passenger and commercial trucks containing two axles and four tires. </t>
  </si>
  <si>
    <t xml:space="preserve">Buses represent all bus classes (school, transit, intercity). </t>
  </si>
  <si>
    <t>SOURCE: Maine Department of Environmental Protection, Bureau of Air Quality, Mobile Sources Section, modeling personnel, Feb. 24, 2020.</t>
  </si>
  <si>
    <t xml:space="preserve">accurate information about vehicle registrations allowing us to remove duplicate vehicle records, expired, and inactive registrations. </t>
  </si>
  <si>
    <t>- HPMS Class 50 represent any heavy-duty truck (8,500 lbs. with 2 axle 6 tires &lt; GVWR &lt; 33,000 lbs.)</t>
  </si>
  <si>
    <t>1.) Vehicle populations were constructed using MEDEP's new Vehicle Information Database. Monthly data pulls allowed us to obtain more</t>
  </si>
  <si>
    <t>2.) All model year vehicles &lt; 1981 were removed from the counts and placed into the Antique vehicle class.</t>
  </si>
  <si>
    <t>NOTES: Methods changes for construction of the 2020 vehicle population inventories.</t>
  </si>
  <si>
    <t>- HPMS Class 60 represents any heavy-duty truck (GVWR &gt;= 33,000 lbs.)</t>
  </si>
  <si>
    <t>SOURCE: Maine Department of Environmental Protection, Bureau of Air Quality, Mobile Sources Section, modeling personnel, Jan. 18, 2022.</t>
  </si>
  <si>
    <t>3.) Heavy-duty truck HPMS Classes 50 and 60 were derived based entirely on Gross Vehicle Weight Rating (GVWR)</t>
  </si>
  <si>
    <t xml:space="preserve">These worksheets are password protected to protect the data from getting lost or changed by mistake.  </t>
  </si>
  <si>
    <t xml:space="preserve">If you need to use it in another fashion simply copy the contents of each worksheet into a blank worksheet.  </t>
  </si>
  <si>
    <t xml:space="preserve">This will allow you to use the data as you wish. </t>
  </si>
  <si>
    <t>These results were estimated following protocols used for our national modeling platforms where we apply all</t>
  </si>
  <si>
    <t xml:space="preserve">annual miles traveled data from odometer mileage reporting from the motor vehicle registrations. </t>
  </si>
  <si>
    <t>TRENDS FOR MAINE MILES PER YEAR TRAVELED ALLOCATED TO EACH VEHICLE CLASS</t>
  </si>
  <si>
    <t>TRENDS FOR MAINE VEHICLE POPULATIONS</t>
  </si>
  <si>
    <t>TRENDS FOR MAINE VEHICLE MILES TRAVELED</t>
  </si>
  <si>
    <t>*Reflects a change in MEDEP methodology for determining trucks by combination type classes.</t>
  </si>
  <si>
    <t>The 2020 registrations are lower due to the COVID pandemic. Registrations were delayed for several months.</t>
  </si>
  <si>
    <t>SOURCE: Maine Department of Environmental Protection, Bureau of Air Quality, Mobile Sources Section, modeling personnel,Feb. 12, 2024.</t>
  </si>
  <si>
    <t>2020 method used Class 8 GVWR or above to allocate trucks to combination counts rather than body style.</t>
  </si>
  <si>
    <t>Maine reverted back to the 2017 methodology for 2023 allocating trucks to classes based on body styles.</t>
  </si>
  <si>
    <t>02/12/2024 Updated by Denise E. Cormier Maine Department of Environmental Protection</t>
  </si>
  <si>
    <t xml:space="preserve">Light-duty vehicles represent passenger cars; all light-duty passenger and commercial trucks. </t>
  </si>
  <si>
    <t>NOTES: Methods to construction of the 2023 vehicle population inventories include the following.</t>
  </si>
  <si>
    <t>3.) Heavy-duty truck HPMS Classes 50 and 60 were derived based on body style and Gross Vehicle Weight Rating (GVWR)</t>
  </si>
  <si>
    <t>- HPMS Class 60 represents any combination heavy-duty truck (19,501lbs.&lt; GVWR)</t>
  </si>
  <si>
    <t>- HPMS Class 50 represent any single-unit heavy-duty truck (10,001 lbs. &lt; GVWR )</t>
  </si>
  <si>
    <t>SOURCE: Maine Department of Environmental Protection, Bureau of Air Quality, Mobile Sources Section, modeling personnel, Feb. 12, 2024.</t>
  </si>
  <si>
    <t>Totals</t>
  </si>
  <si>
    <t>*17,049</t>
  </si>
  <si>
    <r>
      <t xml:space="preserve">of the vehicle miles traveled on Maine's roadways to local vehicle populations. This data does </t>
    </r>
    <r>
      <rPr>
        <i/>
        <u/>
        <sz val="12"/>
        <color theme="1"/>
        <rFont val="Arial"/>
        <family val="2"/>
      </rPr>
      <t>not</t>
    </r>
    <r>
      <rPr>
        <sz val="12"/>
        <color theme="1"/>
        <rFont val="Arial"/>
        <family val="2"/>
      </rPr>
      <t xml:space="preserve"> represent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</si>
</sst>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rgb="FFA20000"/>
      <name val="Arial"/>
      <family val="2"/>
    </font>
    <font>
      <i/>
      <u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4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5" applyFont="1"/>
    <xf numFmtId="0" fontId="7" fillId="0" borderId="0" xfId="5" applyFont="1"/>
    <xf numFmtId="0" fontId="8" fillId="0" borderId="0" xfId="5" applyFont="1"/>
    <xf numFmtId="0" fontId="9" fillId="0" borderId="0" xfId="5" applyFont="1"/>
    <xf numFmtId="0" fontId="11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3" xfId="0" applyFont="1" applyBorder="1" applyAlignment="1">
      <alignment horizontal="left"/>
    </xf>
    <xf numFmtId="0" fontId="14" fillId="0" borderId="3" xfId="2" applyFont="1" applyBorder="1" applyAlignment="1">
      <alignment horizontal="left" vertical="center"/>
    </xf>
    <xf numFmtId="0" fontId="6" fillId="0" borderId="3" xfId="0" applyFont="1" applyBorder="1" applyAlignment="1">
      <alignment horizontal="right"/>
    </xf>
    <xf numFmtId="0" fontId="15" fillId="0" borderId="0" xfId="0" applyFont="1"/>
    <xf numFmtId="0" fontId="15" fillId="0" borderId="4" xfId="0" applyFont="1" applyBorder="1" applyAlignment="1">
      <alignment horizontal="left"/>
    </xf>
    <xf numFmtId="0" fontId="16" fillId="0" borderId="4" xfId="2" applyFont="1" applyBorder="1" applyAlignment="1">
      <alignment horizontal="left" vertical="center"/>
    </xf>
    <xf numFmtId="164" fontId="16" fillId="0" borderId="4" xfId="1" applyNumberFormat="1" applyFont="1" applyFill="1" applyBorder="1" applyAlignment="1" applyProtection="1">
      <alignment horizontal="right" vertical="center"/>
    </xf>
    <xf numFmtId="164" fontId="15" fillId="0" borderId="4" xfId="0" applyNumberFormat="1" applyFont="1" applyBorder="1"/>
    <xf numFmtId="164" fontId="15" fillId="0" borderId="0" xfId="7" applyNumberFormat="1" applyFont="1"/>
    <xf numFmtId="0" fontId="15" fillId="0" borderId="4" xfId="2" applyFont="1" applyBorder="1" applyAlignment="1">
      <alignment horizontal="left"/>
    </xf>
    <xf numFmtId="164" fontId="15" fillId="0" borderId="4" xfId="1" applyNumberFormat="1" applyFont="1" applyBorder="1" applyProtection="1"/>
    <xf numFmtId="0" fontId="12" fillId="0" borderId="0" xfId="0" applyFont="1"/>
    <xf numFmtId="0" fontId="14" fillId="0" borderId="3" xfId="2" applyFont="1" applyBorder="1" applyAlignment="1">
      <alignment horizontal="right" vertical="center"/>
    </xf>
    <xf numFmtId="43" fontId="15" fillId="0" borderId="0" xfId="0" applyNumberFormat="1" applyFont="1"/>
    <xf numFmtId="0" fontId="15" fillId="0" borderId="2" xfId="0" applyFont="1" applyBorder="1" applyAlignment="1">
      <alignment horizontal="left"/>
    </xf>
    <xf numFmtId="164" fontId="15" fillId="0" borderId="2" xfId="1" applyNumberFormat="1" applyFont="1" applyBorder="1" applyProtection="1"/>
    <xf numFmtId="164" fontId="15" fillId="0" borderId="2" xfId="1" applyNumberFormat="1" applyFont="1" applyBorder="1" applyAlignment="1" applyProtection="1">
      <alignment horizontal="right"/>
    </xf>
    <xf numFmtId="164" fontId="15" fillId="0" borderId="0" xfId="0" applyNumberFormat="1" applyFont="1"/>
    <xf numFmtId="0" fontId="17" fillId="0" borderId="0" xfId="0" applyFont="1" applyAlignment="1">
      <alignment vertical="center"/>
    </xf>
    <xf numFmtId="164" fontId="18" fillId="0" borderId="4" xfId="1" applyNumberFormat="1" applyFont="1" applyFill="1" applyBorder="1" applyProtection="1"/>
    <xf numFmtId="0" fontId="18" fillId="0" borderId="0" xfId="4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3" applyFont="1" applyAlignment="1">
      <alignment horizontal="left"/>
    </xf>
    <xf numFmtId="0" fontId="15" fillId="0" borderId="0" xfId="0" quotePrefix="1" applyFont="1"/>
    <xf numFmtId="0" fontId="15" fillId="0" borderId="0" xfId="0" quotePrefix="1" applyFont="1" applyAlignment="1">
      <alignment horizontal="left"/>
    </xf>
    <xf numFmtId="0" fontId="13" fillId="0" borderId="3" xfId="0" applyFont="1" applyBorder="1" applyAlignment="1">
      <alignment horizontal="left" vertical="center"/>
    </xf>
    <xf numFmtId="0" fontId="11" fillId="0" borderId="1" xfId="0" applyFont="1" applyBorder="1"/>
    <xf numFmtId="0" fontId="17" fillId="0" borderId="0" xfId="0" applyFont="1"/>
    <xf numFmtId="0" fontId="19" fillId="0" borderId="0" xfId="0" applyFont="1" applyAlignment="1">
      <alignment horizontal="center"/>
    </xf>
    <xf numFmtId="0" fontId="15" fillId="0" borderId="0" xfId="0" applyFont="1" applyAlignment="1">
      <alignment vertical="center"/>
    </xf>
  </cellXfs>
  <cellStyles count="13">
    <cellStyle name="Comma" xfId="7" builtinId="3"/>
    <cellStyle name="Comma 2" xfId="1" xr:uid="{C0EEDDB6-BDFF-4828-8AAD-B8BEC8FAC9C9}"/>
    <cellStyle name="Comma 2 2" xfId="10" xr:uid="{4F042902-4863-4FF9-9410-8ABFC037ABA0}"/>
    <cellStyle name="Comma 3" xfId="11" xr:uid="{9EF7735B-3D1C-444D-BE0C-445BCF77CDD2}"/>
    <cellStyle name="Normal" xfId="0" builtinId="0"/>
    <cellStyle name="Normal 2" xfId="2" xr:uid="{CEBE5016-3D57-482D-BDEF-51E642D981C0}"/>
    <cellStyle name="Normal 2 2" xfId="6" xr:uid="{AD574E8C-8B41-4A98-8478-482DC5134953}"/>
    <cellStyle name="Normal 2 3" xfId="9" xr:uid="{D59A0254-A934-43CB-867D-6306F7BD1AD3}"/>
    <cellStyle name="Normal 3" xfId="5" xr:uid="{C24ECF0D-F80D-47DE-8674-49FF71769E12}"/>
    <cellStyle name="Normal 4" xfId="4" xr:uid="{83B633FA-9A8D-4A85-8001-0E128B86CBD7}"/>
    <cellStyle name="Normal 5" xfId="3" xr:uid="{1F1890F8-54C6-4C92-ABF5-3838BD027277}"/>
    <cellStyle name="Normal 6" xfId="8" xr:uid="{A8053B05-0607-4360-9811-CE30886FE6BF}"/>
    <cellStyle name="Percent 2" xfId="12" xr:uid="{4E6EE01C-9971-43FD-A198-180F617D8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esktop/VPOP%20Verifications.xlsx" TargetMode="External"/><Relationship Id="rId1" Type="http://schemas.openxmlformats.org/officeDocument/2006/relationships/externalLinkPath" Target="/Users/Denise.E.Cormier/Desktop/VPOP%20Verific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2018_VM-1"/>
      <sheetName val="FHWA mapping"/>
      <sheetName val="QA verifications 20191205"/>
      <sheetName val="FHWA_VPOP_TRENDS 20191205"/>
      <sheetName val="VPOP_DATA 20191205"/>
      <sheetName val="electric"/>
      <sheetName val="phev"/>
      <sheetName val="EV (Electric)"/>
      <sheetName val="PHEV (Plug-in Hybri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F83D-833C-4D2F-A329-920D1F9FF50C}">
  <dimension ref="A1:A9"/>
  <sheetViews>
    <sheetView workbookViewId="0">
      <selection activeCell="A15" sqref="A15"/>
    </sheetView>
  </sheetViews>
  <sheetFormatPr defaultColWidth="9.140625" defaultRowHeight="14.25" x14ac:dyDescent="0.2"/>
  <cols>
    <col min="1" max="1" width="12.7109375" style="2" customWidth="1"/>
    <col min="2" max="2" width="11.42578125" style="2" customWidth="1"/>
    <col min="3" max="4" width="9.140625" style="2"/>
    <col min="5" max="5" width="6.42578125" style="2" customWidth="1"/>
    <col min="6" max="6" width="14" style="2" customWidth="1"/>
    <col min="7" max="7" width="11.28515625" style="2" customWidth="1"/>
    <col min="8" max="8" width="9.140625" style="2"/>
    <col min="9" max="9" width="11.7109375" style="2" customWidth="1"/>
    <col min="10" max="16384" width="9.140625" style="2"/>
  </cols>
  <sheetData>
    <row r="1" spans="1:1" ht="15.75" x14ac:dyDescent="0.25">
      <c r="A1" s="1" t="s">
        <v>36</v>
      </c>
    </row>
    <row r="2" spans="1:1" ht="15" x14ac:dyDescent="0.2">
      <c r="A2" s="3"/>
    </row>
    <row r="3" spans="1:1" ht="15.75" x14ac:dyDescent="0.25">
      <c r="A3" s="4" t="s">
        <v>23</v>
      </c>
    </row>
    <row r="4" spans="1:1" ht="15.75" x14ac:dyDescent="0.25">
      <c r="A4" s="4" t="s">
        <v>24</v>
      </c>
    </row>
    <row r="5" spans="1:1" ht="15.75" x14ac:dyDescent="0.25">
      <c r="A5" s="4" t="s">
        <v>25</v>
      </c>
    </row>
    <row r="6" spans="1:1" ht="15" x14ac:dyDescent="0.2">
      <c r="A6" s="3"/>
    </row>
    <row r="7" spans="1:1" ht="15" x14ac:dyDescent="0.2">
      <c r="A7" s="3" t="s">
        <v>26</v>
      </c>
    </row>
    <row r="8" spans="1:1" ht="15" x14ac:dyDescent="0.2">
      <c r="A8" s="3" t="s">
        <v>45</v>
      </c>
    </row>
    <row r="9" spans="1:1" ht="15" x14ac:dyDescent="0.2">
      <c r="A9" s="3" t="s">
        <v>27</v>
      </c>
    </row>
  </sheetData>
  <sheetProtection algorithmName="SHA-512" hashValue="fu6EhNmiVxitAqejEtmnhQQp0X27/kWqAInLIlWJrN7QSlcpSNc1HDdE2PFIo1mhrFqqBGFBOlLBuoDEFcysog==" saltValue="dpMVVq8Qcd87OjC6j95fTw==" spinCount="100000" sheet="1" objects="1" scenarios="1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2FDD-AC8F-4B78-BF00-C4AF95849654}">
  <dimension ref="A1:I35"/>
  <sheetViews>
    <sheetView topLeftCell="A14" zoomScale="90" zoomScaleNormal="90" workbookViewId="0">
      <selection activeCell="G16" sqref="G16"/>
    </sheetView>
  </sheetViews>
  <sheetFormatPr defaultColWidth="25.42578125" defaultRowHeight="14.25" x14ac:dyDescent="0.2"/>
  <cols>
    <col min="1" max="1" width="22" style="18" customWidth="1"/>
    <col min="2" max="16384" width="25.42578125" style="18"/>
  </cols>
  <sheetData>
    <row r="1" spans="1:9" s="6" customFormat="1" ht="24" customHeight="1" thickBot="1" x14ac:dyDescent="0.3">
      <c r="A1" s="5" t="s">
        <v>28</v>
      </c>
      <c r="B1" s="5"/>
      <c r="C1" s="5"/>
      <c r="D1" s="5"/>
      <c r="E1" s="5"/>
    </row>
    <row r="2" spans="1:9" s="10" customFormat="1" ht="15" customHeight="1" x14ac:dyDescent="0.25">
      <c r="A2" s="7" t="s">
        <v>2</v>
      </c>
      <c r="B2" s="8" t="s">
        <v>3</v>
      </c>
      <c r="C2" s="9">
        <v>2017</v>
      </c>
      <c r="D2" s="9">
        <v>2020</v>
      </c>
      <c r="E2" s="9">
        <v>2023</v>
      </c>
    </row>
    <row r="3" spans="1:9" s="10" customFormat="1" ht="15" customHeight="1" x14ac:dyDescent="0.2">
      <c r="A3" s="11">
        <v>10</v>
      </c>
      <c r="B3" s="12" t="s">
        <v>7</v>
      </c>
      <c r="C3" s="13">
        <v>2814.3052517307769</v>
      </c>
      <c r="D3" s="13">
        <v>3013.1290715653354</v>
      </c>
      <c r="E3" s="14">
        <v>3289.1124340296774</v>
      </c>
      <c r="G3" s="15"/>
    </row>
    <row r="4" spans="1:9" s="10" customFormat="1" ht="15" customHeight="1" x14ac:dyDescent="0.2">
      <c r="A4" s="11">
        <v>25</v>
      </c>
      <c r="B4" s="16" t="s">
        <v>8</v>
      </c>
      <c r="C4" s="13">
        <v>11895.301962848298</v>
      </c>
      <c r="D4" s="13">
        <v>10857.281410448055</v>
      </c>
      <c r="E4" s="14">
        <v>12044.93251464598</v>
      </c>
      <c r="G4" s="15"/>
    </row>
    <row r="5" spans="1:9" s="10" customFormat="1" ht="15" customHeight="1" x14ac:dyDescent="0.2">
      <c r="A5" s="11">
        <v>40</v>
      </c>
      <c r="B5" s="11" t="s">
        <v>9</v>
      </c>
      <c r="C5" s="17">
        <v>24528.422675631809</v>
      </c>
      <c r="D5" s="17">
        <v>23694.932596024002</v>
      </c>
      <c r="E5" s="14">
        <v>24811.830973929504</v>
      </c>
      <c r="G5" s="15"/>
    </row>
    <row r="6" spans="1:9" s="10" customFormat="1" ht="15" customHeight="1" x14ac:dyDescent="0.2">
      <c r="A6" s="11">
        <v>50</v>
      </c>
      <c r="B6" s="11" t="s">
        <v>10</v>
      </c>
      <c r="C6" s="17">
        <v>12129.645948750076</v>
      </c>
      <c r="D6" s="17">
        <v>13676.802284972329</v>
      </c>
      <c r="E6" s="14">
        <v>10775.383309446403</v>
      </c>
      <c r="G6" s="15"/>
      <c r="H6" s="15"/>
    </row>
    <row r="7" spans="1:9" s="10" customFormat="1" ht="15" customHeight="1" x14ac:dyDescent="0.2">
      <c r="A7" s="11">
        <v>60</v>
      </c>
      <c r="B7" s="11" t="s">
        <v>11</v>
      </c>
      <c r="C7" s="17">
        <v>77895.794016252155</v>
      </c>
      <c r="D7" s="17">
        <v>32959.029084121888</v>
      </c>
      <c r="E7" s="14">
        <v>71085.515234423132</v>
      </c>
      <c r="G7" s="15"/>
      <c r="H7" s="15"/>
    </row>
    <row r="9" spans="1:9" ht="15" thickBot="1" x14ac:dyDescent="0.25"/>
    <row r="10" spans="1:9" s="6" customFormat="1" ht="24" customHeight="1" thickBot="1" x14ac:dyDescent="0.3">
      <c r="A10" s="5" t="s">
        <v>29</v>
      </c>
      <c r="B10" s="5"/>
      <c r="C10" s="5"/>
      <c r="D10" s="5"/>
      <c r="E10" s="5"/>
    </row>
    <row r="11" spans="1:9" s="10" customFormat="1" ht="15" customHeight="1" x14ac:dyDescent="0.25">
      <c r="A11" s="7" t="s">
        <v>2</v>
      </c>
      <c r="B11" s="8" t="s">
        <v>3</v>
      </c>
      <c r="C11" s="19">
        <v>2017</v>
      </c>
      <c r="D11" s="19">
        <v>2020</v>
      </c>
      <c r="E11" s="19">
        <v>2023</v>
      </c>
    </row>
    <row r="12" spans="1:9" s="10" customFormat="1" ht="15" customHeight="1" x14ac:dyDescent="0.2">
      <c r="A12" s="11">
        <v>10</v>
      </c>
      <c r="B12" s="12" t="s">
        <v>7</v>
      </c>
      <c r="C12" s="13">
        <v>48822</v>
      </c>
      <c r="D12" s="13">
        <v>40434</v>
      </c>
      <c r="E12" s="13">
        <v>42204</v>
      </c>
    </row>
    <row r="13" spans="1:9" s="10" customFormat="1" ht="15" customHeight="1" x14ac:dyDescent="0.2">
      <c r="A13" s="11">
        <v>25</v>
      </c>
      <c r="B13" s="16" t="s">
        <v>8</v>
      </c>
      <c r="C13" s="13">
        <v>1130500</v>
      </c>
      <c r="D13" s="13">
        <v>1095115</v>
      </c>
      <c r="E13" s="13">
        <v>1127163</v>
      </c>
    </row>
    <row r="14" spans="1:9" s="10" customFormat="1" ht="15" customHeight="1" x14ac:dyDescent="0.2">
      <c r="A14" s="11">
        <v>40</v>
      </c>
      <c r="B14" s="11" t="s">
        <v>9</v>
      </c>
      <c r="C14" s="17">
        <v>4313</v>
      </c>
      <c r="D14" s="17">
        <v>3954</v>
      </c>
      <c r="E14" s="17">
        <v>4307</v>
      </c>
      <c r="I14" s="20"/>
    </row>
    <row r="15" spans="1:9" s="10" customFormat="1" ht="15" customHeight="1" x14ac:dyDescent="0.2">
      <c r="A15" s="11">
        <v>50</v>
      </c>
      <c r="B15" s="11" t="s">
        <v>10</v>
      </c>
      <c r="C15" s="17">
        <v>51082.999999999985</v>
      </c>
      <c r="D15" s="17">
        <v>40157</v>
      </c>
      <c r="E15" s="17">
        <v>58062</v>
      </c>
    </row>
    <row r="16" spans="1:9" s="10" customFormat="1" ht="15" customHeight="1" thickBot="1" x14ac:dyDescent="0.25">
      <c r="A16" s="21">
        <v>60</v>
      </c>
      <c r="B16" s="21" t="s">
        <v>11</v>
      </c>
      <c r="C16" s="22">
        <v>8122</v>
      </c>
      <c r="D16" s="23" t="s">
        <v>44</v>
      </c>
      <c r="E16" s="22">
        <v>9003</v>
      </c>
    </row>
    <row r="17" spans="1:7" s="10" customFormat="1" ht="15" customHeight="1" thickTop="1" x14ac:dyDescent="0.2">
      <c r="A17" s="10" t="s">
        <v>2</v>
      </c>
      <c r="B17" s="10" t="s">
        <v>43</v>
      </c>
      <c r="C17" s="24">
        <f>SUM(C12:C16)</f>
        <v>1242840</v>
      </c>
      <c r="D17" s="24">
        <f>SUM(D12:D16)</f>
        <v>1179660</v>
      </c>
      <c r="E17" s="24">
        <f>SUM(E12:E16)</f>
        <v>1240739</v>
      </c>
      <c r="G17" s="24"/>
    </row>
    <row r="18" spans="1:7" s="10" customFormat="1" ht="21" customHeight="1" x14ac:dyDescent="0.2">
      <c r="A18" s="10" t="s">
        <v>31</v>
      </c>
    </row>
    <row r="19" spans="1:7" s="10" customFormat="1" ht="18.75" customHeight="1" x14ac:dyDescent="0.2">
      <c r="A19" s="10" t="s">
        <v>34</v>
      </c>
    </row>
    <row r="20" spans="1:7" s="10" customFormat="1" ht="18.75" customHeight="1" x14ac:dyDescent="0.2">
      <c r="A20" s="10" t="s">
        <v>35</v>
      </c>
    </row>
    <row r="21" spans="1:7" s="10" customFormat="1" ht="15" x14ac:dyDescent="0.2"/>
    <row r="22" spans="1:7" s="10" customFormat="1" ht="18.75" customHeight="1" x14ac:dyDescent="0.2">
      <c r="A22" s="10" t="s">
        <v>32</v>
      </c>
    </row>
    <row r="24" spans="1:7" ht="15" thickBot="1" x14ac:dyDescent="0.25"/>
    <row r="25" spans="1:7" s="25" customFormat="1" ht="21" customHeight="1" thickBot="1" x14ac:dyDescent="0.3">
      <c r="A25" s="5" t="s">
        <v>30</v>
      </c>
      <c r="B25" s="5"/>
      <c r="C25" s="5"/>
      <c r="D25" s="5"/>
      <c r="E25" s="5"/>
    </row>
    <row r="26" spans="1:7" s="10" customFormat="1" ht="15" customHeight="1" x14ac:dyDescent="0.25">
      <c r="A26" s="7" t="s">
        <v>2</v>
      </c>
      <c r="B26" s="8" t="s">
        <v>3</v>
      </c>
      <c r="C26" s="19">
        <v>2017</v>
      </c>
      <c r="D26" s="19">
        <v>2020</v>
      </c>
      <c r="E26" s="19">
        <v>2023</v>
      </c>
    </row>
    <row r="27" spans="1:7" s="10" customFormat="1" ht="15" customHeight="1" x14ac:dyDescent="0.2">
      <c r="A27" s="11">
        <v>10</v>
      </c>
      <c r="B27" s="12" t="s">
        <v>7</v>
      </c>
      <c r="C27" s="13">
        <v>137400011</v>
      </c>
      <c r="D27" s="13">
        <v>121832860.87967277</v>
      </c>
      <c r="E27" s="13">
        <v>138813701.1657885</v>
      </c>
    </row>
    <row r="28" spans="1:7" s="10" customFormat="1" ht="15" customHeight="1" x14ac:dyDescent="0.2">
      <c r="A28" s="11">
        <v>25</v>
      </c>
      <c r="B28" s="16" t="s">
        <v>8</v>
      </c>
      <c r="C28" s="26">
        <v>13447638869</v>
      </c>
      <c r="D28" s="26">
        <v>11889971731.802822</v>
      </c>
      <c r="E28" s="26">
        <v>13576602268.005907</v>
      </c>
    </row>
    <row r="29" spans="1:7" s="10" customFormat="1" ht="15" customHeight="1" x14ac:dyDescent="0.2">
      <c r="A29" s="11">
        <v>40</v>
      </c>
      <c r="B29" s="11" t="s">
        <v>9</v>
      </c>
      <c r="C29" s="17">
        <v>105791087</v>
      </c>
      <c r="D29" s="17">
        <v>93689763.484678909</v>
      </c>
      <c r="E29" s="17">
        <v>106864556.00471437</v>
      </c>
    </row>
    <row r="30" spans="1:7" s="10" customFormat="1" ht="15" customHeight="1" x14ac:dyDescent="0.2">
      <c r="A30" s="11">
        <v>50</v>
      </c>
      <c r="B30" s="11" t="s">
        <v>10</v>
      </c>
      <c r="C30" s="17">
        <v>619618704</v>
      </c>
      <c r="D30" s="17">
        <v>549219349.35763383</v>
      </c>
      <c r="E30" s="17">
        <v>625640305.71307707</v>
      </c>
    </row>
    <row r="31" spans="1:7" s="10" customFormat="1" ht="15" customHeight="1" thickBot="1" x14ac:dyDescent="0.25">
      <c r="A31" s="21">
        <v>60</v>
      </c>
      <c r="B31" s="21" t="s">
        <v>11</v>
      </c>
      <c r="C31" s="22">
        <v>632669639</v>
      </c>
      <c r="D31" s="22">
        <v>561918486.85519409</v>
      </c>
      <c r="E31" s="22">
        <v>639982893.6555115</v>
      </c>
    </row>
    <row r="32" spans="1:7" s="10" customFormat="1" ht="15" customHeight="1" thickTop="1" x14ac:dyDescent="0.2">
      <c r="A32" s="10" t="s">
        <v>2</v>
      </c>
      <c r="B32" s="10" t="s">
        <v>43</v>
      </c>
      <c r="C32" s="24">
        <f>SUM(C27:C31)</f>
        <v>14943118310</v>
      </c>
      <c r="D32" s="24">
        <f t="shared" ref="D32:E32" si="0">SUM(D27:D31)</f>
        <v>13216632192.380001</v>
      </c>
      <c r="E32" s="24">
        <f t="shared" si="0"/>
        <v>15087903724.545</v>
      </c>
    </row>
    <row r="33" spans="1:1" s="10" customFormat="1" ht="15" x14ac:dyDescent="0.2"/>
    <row r="34" spans="1:1" s="10" customFormat="1" ht="15" x14ac:dyDescent="0.2"/>
    <row r="35" spans="1:1" s="10" customFormat="1" ht="15" x14ac:dyDescent="0.2">
      <c r="A35" s="27" t="s">
        <v>33</v>
      </c>
    </row>
  </sheetData>
  <sheetProtection algorithmName="SHA-512" hashValue="n78pogVVxCLjOKRn59yAEazxJXv628dMgA8yVatT/pPLKorNDmncF2qU00Cl1PrdIr8ougqlA6cPbliqWamh6g==" saltValue="KJEHA2L33UDJvXqvOLdIUA==" spinCount="100000" sheet="1" objects="1" scenarios="1"/>
  <pageMargins left="0.7" right="0.7" top="0.75" bottom="0.75" header="0.3" footer="0.3"/>
  <ignoredErrors>
    <ignoredError sqref="C18:E18 C32:E32 C17 E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ACF6-6018-4D83-9241-54BFDFD5AB6B}">
  <dimension ref="A1:F23"/>
  <sheetViews>
    <sheetView tabSelected="1" workbookViewId="0">
      <selection activeCell="I6" sqref="I6"/>
    </sheetView>
  </sheetViews>
  <sheetFormatPr defaultColWidth="9.140625" defaultRowHeight="12.75" x14ac:dyDescent="0.2"/>
  <cols>
    <col min="1" max="1" width="7.28515625" style="28" customWidth="1"/>
    <col min="2" max="2" width="15" style="28" customWidth="1"/>
    <col min="3" max="3" width="22.42578125" style="28" customWidth="1"/>
    <col min="4" max="4" width="19.28515625" style="29" bestFit="1" customWidth="1"/>
    <col min="5" max="5" width="23.42578125" style="29" customWidth="1"/>
    <col min="6" max="6" width="26.28515625" style="29" customWidth="1"/>
    <col min="7" max="16384" width="9.140625" style="29"/>
  </cols>
  <sheetData>
    <row r="1" spans="1:6" s="30" customFormat="1" ht="24" customHeight="1" thickBot="1" x14ac:dyDescent="0.3">
      <c r="A1" s="5" t="s">
        <v>0</v>
      </c>
      <c r="B1" s="5"/>
      <c r="C1" s="5"/>
      <c r="D1" s="5"/>
      <c r="E1" s="5"/>
      <c r="F1" s="5"/>
    </row>
    <row r="2" spans="1:6" s="10" customFormat="1" ht="18" customHeight="1" x14ac:dyDescent="0.25">
      <c r="A2" s="7" t="s">
        <v>1</v>
      </c>
      <c r="B2" s="35" t="s">
        <v>2</v>
      </c>
      <c r="C2" s="8" t="s">
        <v>3</v>
      </c>
      <c r="D2" s="19" t="s">
        <v>4</v>
      </c>
      <c r="E2" s="19" t="s">
        <v>5</v>
      </c>
      <c r="F2" s="19" t="s">
        <v>6</v>
      </c>
    </row>
    <row r="3" spans="1:6" s="10" customFormat="1" ht="18" customHeight="1" x14ac:dyDescent="0.2">
      <c r="A3" s="11">
        <v>2023</v>
      </c>
      <c r="B3" s="11">
        <v>10</v>
      </c>
      <c r="C3" s="12" t="s">
        <v>7</v>
      </c>
      <c r="D3" s="13">
        <v>138813701.1657885</v>
      </c>
      <c r="E3" s="13">
        <v>42204</v>
      </c>
      <c r="F3" s="14">
        <f>D3/E3</f>
        <v>3289.1124340296774</v>
      </c>
    </row>
    <row r="4" spans="1:6" s="10" customFormat="1" ht="18" customHeight="1" x14ac:dyDescent="0.2">
      <c r="A4" s="11">
        <v>2023</v>
      </c>
      <c r="B4" s="11">
        <v>25</v>
      </c>
      <c r="C4" s="16" t="s">
        <v>8</v>
      </c>
      <c r="D4" s="26">
        <v>13576602268.005907</v>
      </c>
      <c r="E4" s="13">
        <v>1127163</v>
      </c>
      <c r="F4" s="14">
        <f>D4/E4</f>
        <v>12044.93251464598</v>
      </c>
    </row>
    <row r="5" spans="1:6" s="10" customFormat="1" ht="18" customHeight="1" x14ac:dyDescent="0.2">
      <c r="A5" s="11">
        <v>2023</v>
      </c>
      <c r="B5" s="11">
        <v>40</v>
      </c>
      <c r="C5" s="11" t="s">
        <v>9</v>
      </c>
      <c r="D5" s="17">
        <v>106864556.00471437</v>
      </c>
      <c r="E5" s="17">
        <v>4307</v>
      </c>
      <c r="F5" s="14">
        <f t="shared" ref="F5:F7" si="0">D5/E5</f>
        <v>24811.830973929504</v>
      </c>
    </row>
    <row r="6" spans="1:6" s="10" customFormat="1" ht="18" customHeight="1" x14ac:dyDescent="0.2">
      <c r="A6" s="11">
        <v>2023</v>
      </c>
      <c r="B6" s="11">
        <v>50</v>
      </c>
      <c r="C6" s="11" t="s">
        <v>10</v>
      </c>
      <c r="D6" s="17">
        <v>625640305.71307707</v>
      </c>
      <c r="E6" s="17">
        <v>58062</v>
      </c>
      <c r="F6" s="14">
        <f t="shared" si="0"/>
        <v>10775.383309446403</v>
      </c>
    </row>
    <row r="7" spans="1:6" s="10" customFormat="1" ht="18" customHeight="1" x14ac:dyDescent="0.2">
      <c r="A7" s="11">
        <v>2023</v>
      </c>
      <c r="B7" s="11">
        <v>60</v>
      </c>
      <c r="C7" s="11" t="s">
        <v>11</v>
      </c>
      <c r="D7" s="17">
        <v>639982893.6555115</v>
      </c>
      <c r="E7" s="17">
        <v>9003</v>
      </c>
      <c r="F7" s="14">
        <f t="shared" si="0"/>
        <v>71085.515234423132</v>
      </c>
    </row>
    <row r="8" spans="1:6" s="10" customFormat="1" ht="15" x14ac:dyDescent="0.2">
      <c r="A8" s="31"/>
      <c r="B8" s="31"/>
      <c r="C8" s="31"/>
    </row>
    <row r="9" spans="1:6" s="10" customFormat="1" ht="15" x14ac:dyDescent="0.2">
      <c r="A9" s="31"/>
      <c r="B9" s="31"/>
      <c r="C9" s="31"/>
    </row>
    <row r="10" spans="1:6" s="10" customFormat="1" ht="18" customHeight="1" x14ac:dyDescent="0.2">
      <c r="A10" s="32" t="s">
        <v>37</v>
      </c>
      <c r="B10" s="31"/>
      <c r="C10" s="31"/>
    </row>
    <row r="11" spans="1:6" s="10" customFormat="1" ht="18" customHeight="1" x14ac:dyDescent="0.2">
      <c r="A11" s="27" t="s">
        <v>13</v>
      </c>
      <c r="B11" s="31"/>
      <c r="C11" s="31"/>
      <c r="D11" s="24"/>
    </row>
    <row r="12" spans="1:6" s="10" customFormat="1" ht="15" x14ac:dyDescent="0.2">
      <c r="A12" s="27"/>
      <c r="B12" s="31"/>
      <c r="C12" s="31"/>
    </row>
    <row r="13" spans="1:6" s="10" customFormat="1" ht="18" customHeight="1" x14ac:dyDescent="0.2">
      <c r="A13" s="31" t="s">
        <v>38</v>
      </c>
      <c r="B13" s="31"/>
      <c r="C13" s="31"/>
    </row>
    <row r="14" spans="1:6" s="10" customFormat="1" ht="18" customHeight="1" x14ac:dyDescent="0.2">
      <c r="A14" s="31" t="s">
        <v>17</v>
      </c>
    </row>
    <row r="15" spans="1:6" s="10" customFormat="1" ht="18" customHeight="1" x14ac:dyDescent="0.2">
      <c r="A15" s="31" t="s">
        <v>15</v>
      </c>
    </row>
    <row r="16" spans="1:6" s="10" customFormat="1" ht="18" customHeight="1" x14ac:dyDescent="0.2">
      <c r="A16" s="31" t="s">
        <v>18</v>
      </c>
    </row>
    <row r="17" spans="1:3" s="10" customFormat="1" ht="18" customHeight="1" x14ac:dyDescent="0.2">
      <c r="A17" s="31" t="s">
        <v>39</v>
      </c>
    </row>
    <row r="18" spans="1:3" s="10" customFormat="1" ht="18" customHeight="1" x14ac:dyDescent="0.2">
      <c r="A18" s="33" t="s">
        <v>41</v>
      </c>
    </row>
    <row r="19" spans="1:3" s="10" customFormat="1" ht="18" customHeight="1" x14ac:dyDescent="0.2">
      <c r="A19" s="34" t="s">
        <v>40</v>
      </c>
    </row>
    <row r="20" spans="1:3" s="10" customFormat="1" ht="15" x14ac:dyDescent="0.2">
      <c r="A20" s="31"/>
      <c r="B20" s="34"/>
    </row>
    <row r="21" spans="1:3" s="10" customFormat="1" ht="18" customHeight="1" x14ac:dyDescent="0.2">
      <c r="A21" s="27" t="s">
        <v>42</v>
      </c>
      <c r="B21" s="31"/>
      <c r="C21" s="31"/>
    </row>
    <row r="22" spans="1:3" s="10" customFormat="1" ht="15" x14ac:dyDescent="0.2">
      <c r="A22" s="31"/>
      <c r="B22" s="31"/>
      <c r="C22" s="31"/>
    </row>
    <row r="23" spans="1:3" s="10" customFormat="1" ht="15" x14ac:dyDescent="0.2">
      <c r="A23" s="31"/>
      <c r="B23" s="31"/>
      <c r="C23" s="31"/>
    </row>
  </sheetData>
  <sheetProtection algorithmName="SHA-512" hashValue="xrUqZTNyejcOaRorTNsecjEKViGl153pn7lrvLNHfw3JSVeYRK9RoMXAhiwpt6qV91sO+xlVOQfE2OCEUOdOKQ==" saltValue="rgyl7meWbI9eddH+iXmwcQ==" spinCount="100000" sheet="1" objects="1" scenarios="1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3E4F-2626-401E-A875-75E99D54250C}">
  <dimension ref="A1:F25"/>
  <sheetViews>
    <sheetView workbookViewId="0">
      <selection sqref="A1:XFD1048576"/>
    </sheetView>
  </sheetViews>
  <sheetFormatPr defaultColWidth="9.140625" defaultRowHeight="12.75" x14ac:dyDescent="0.2"/>
  <cols>
    <col min="1" max="1" width="7.28515625" style="28" customWidth="1"/>
    <col min="2" max="2" width="14.85546875" style="28" customWidth="1"/>
    <col min="3" max="3" width="21.85546875" style="28" bestFit="1" customWidth="1"/>
    <col min="4" max="4" width="19.28515625" style="29" bestFit="1" customWidth="1"/>
    <col min="5" max="5" width="22.7109375" style="29" customWidth="1"/>
    <col min="6" max="6" width="26" style="29" customWidth="1"/>
    <col min="7" max="16384" width="9.140625" style="29"/>
  </cols>
  <sheetData>
    <row r="1" spans="1:6" s="37" customFormat="1" ht="24.75" customHeight="1" thickBot="1" x14ac:dyDescent="0.3">
      <c r="A1" s="5" t="s">
        <v>0</v>
      </c>
      <c r="B1" s="36"/>
      <c r="C1" s="36"/>
      <c r="D1" s="36"/>
      <c r="E1" s="36"/>
      <c r="F1" s="36"/>
    </row>
    <row r="2" spans="1:6" s="39" customFormat="1" ht="24" customHeight="1" x14ac:dyDescent="0.25">
      <c r="A2" s="35" t="s">
        <v>1</v>
      </c>
      <c r="B2" s="35" t="s">
        <v>2</v>
      </c>
      <c r="C2" s="8" t="s">
        <v>3</v>
      </c>
      <c r="D2" s="19" t="s">
        <v>4</v>
      </c>
      <c r="E2" s="19" t="s">
        <v>5</v>
      </c>
      <c r="F2" s="19" t="s">
        <v>6</v>
      </c>
    </row>
    <row r="3" spans="1:6" s="10" customFormat="1" ht="18" customHeight="1" x14ac:dyDescent="0.2">
      <c r="A3" s="11">
        <v>2020</v>
      </c>
      <c r="B3" s="11">
        <v>10</v>
      </c>
      <c r="C3" s="12" t="s">
        <v>7</v>
      </c>
      <c r="D3" s="13">
        <v>121832860.87967277</v>
      </c>
      <c r="E3" s="13">
        <v>40434</v>
      </c>
      <c r="F3" s="14">
        <f>D3/E3</f>
        <v>3013.1290715653354</v>
      </c>
    </row>
    <row r="4" spans="1:6" s="10" customFormat="1" ht="18" customHeight="1" x14ac:dyDescent="0.2">
      <c r="A4" s="11">
        <v>2020</v>
      </c>
      <c r="B4" s="11">
        <v>25</v>
      </c>
      <c r="C4" s="16" t="s">
        <v>8</v>
      </c>
      <c r="D4" s="26">
        <v>11889971731.802822</v>
      </c>
      <c r="E4" s="13">
        <v>1095115</v>
      </c>
      <c r="F4" s="14">
        <f>D4/E4</f>
        <v>10857.281410448055</v>
      </c>
    </row>
    <row r="5" spans="1:6" s="10" customFormat="1" ht="18" customHeight="1" x14ac:dyDescent="0.2">
      <c r="A5" s="11">
        <v>2020</v>
      </c>
      <c r="B5" s="11">
        <v>40</v>
      </c>
      <c r="C5" s="11" t="s">
        <v>9</v>
      </c>
      <c r="D5" s="17">
        <v>93689763.484678909</v>
      </c>
      <c r="E5" s="17">
        <v>3954</v>
      </c>
      <c r="F5" s="14">
        <f t="shared" ref="F5:F7" si="0">D5/E5</f>
        <v>23694.932596024002</v>
      </c>
    </row>
    <row r="6" spans="1:6" s="10" customFormat="1" ht="18" customHeight="1" x14ac:dyDescent="0.2">
      <c r="A6" s="11">
        <v>2020</v>
      </c>
      <c r="B6" s="11">
        <v>50</v>
      </c>
      <c r="C6" s="11" t="s">
        <v>10</v>
      </c>
      <c r="D6" s="17">
        <v>549219349.35763383</v>
      </c>
      <c r="E6" s="17">
        <v>40157</v>
      </c>
      <c r="F6" s="14">
        <f t="shared" si="0"/>
        <v>13676.802284972329</v>
      </c>
    </row>
    <row r="7" spans="1:6" s="10" customFormat="1" ht="18" customHeight="1" x14ac:dyDescent="0.2">
      <c r="A7" s="11">
        <v>2020</v>
      </c>
      <c r="B7" s="11">
        <v>60</v>
      </c>
      <c r="C7" s="11" t="s">
        <v>11</v>
      </c>
      <c r="D7" s="17">
        <v>561918486.85519409</v>
      </c>
      <c r="E7" s="17">
        <v>17049</v>
      </c>
      <c r="F7" s="14">
        <f t="shared" si="0"/>
        <v>32959.029084121888</v>
      </c>
    </row>
    <row r="8" spans="1:6" s="10" customFormat="1" ht="15" x14ac:dyDescent="0.2">
      <c r="A8" s="31"/>
      <c r="B8" s="31"/>
      <c r="C8" s="31"/>
    </row>
    <row r="9" spans="1:6" s="10" customFormat="1" ht="15" x14ac:dyDescent="0.2">
      <c r="A9" s="31"/>
      <c r="B9" s="31"/>
      <c r="C9" s="31"/>
    </row>
    <row r="10" spans="1:6" s="10" customFormat="1" ht="18" customHeight="1" x14ac:dyDescent="0.2">
      <c r="A10" s="32" t="s">
        <v>12</v>
      </c>
      <c r="B10" s="31"/>
      <c r="C10" s="31"/>
    </row>
    <row r="11" spans="1:6" s="10" customFormat="1" ht="18" customHeight="1" x14ac:dyDescent="0.2">
      <c r="A11" s="27" t="s">
        <v>13</v>
      </c>
      <c r="B11" s="31"/>
      <c r="C11" s="31"/>
      <c r="D11" s="24"/>
    </row>
    <row r="12" spans="1:6" s="10" customFormat="1" ht="15" x14ac:dyDescent="0.2">
      <c r="A12" s="27"/>
      <c r="B12" s="31"/>
      <c r="C12" s="31"/>
    </row>
    <row r="13" spans="1:6" s="10" customFormat="1" ht="18" customHeight="1" x14ac:dyDescent="0.2">
      <c r="A13" s="31" t="s">
        <v>19</v>
      </c>
      <c r="B13" s="31"/>
      <c r="C13" s="31"/>
    </row>
    <row r="14" spans="1:6" s="10" customFormat="1" ht="18" customHeight="1" x14ac:dyDescent="0.2">
      <c r="A14" s="31" t="s">
        <v>17</v>
      </c>
    </row>
    <row r="15" spans="1:6" s="10" customFormat="1" ht="18" customHeight="1" x14ac:dyDescent="0.2">
      <c r="A15" s="31" t="s">
        <v>15</v>
      </c>
    </row>
    <row r="16" spans="1:6" s="10" customFormat="1" ht="18" customHeight="1" x14ac:dyDescent="0.2">
      <c r="A16" s="31" t="s">
        <v>18</v>
      </c>
    </row>
    <row r="17" spans="1:4" s="10" customFormat="1" ht="18" customHeight="1" x14ac:dyDescent="0.2">
      <c r="A17" s="31" t="s">
        <v>22</v>
      </c>
    </row>
    <row r="18" spans="1:4" s="10" customFormat="1" ht="18" customHeight="1" x14ac:dyDescent="0.2">
      <c r="A18" s="33" t="s">
        <v>16</v>
      </c>
    </row>
    <row r="19" spans="1:4" s="10" customFormat="1" ht="18" customHeight="1" x14ac:dyDescent="0.2">
      <c r="A19" s="34" t="s">
        <v>20</v>
      </c>
    </row>
    <row r="20" spans="1:4" s="10" customFormat="1" ht="15" x14ac:dyDescent="0.2">
      <c r="A20" s="31"/>
      <c r="B20" s="34"/>
    </row>
    <row r="21" spans="1:4" s="10" customFormat="1" ht="18" customHeight="1" x14ac:dyDescent="0.2">
      <c r="A21" s="27" t="s">
        <v>21</v>
      </c>
      <c r="B21" s="31"/>
      <c r="C21" s="31"/>
    </row>
    <row r="25" spans="1:4" x14ac:dyDescent="0.2">
      <c r="D25" s="38"/>
    </row>
  </sheetData>
  <sheetProtection algorithmName="SHA-512" hashValue="4Ny1JoJOdYaR3yq0rIwIfVZR90Ef7aTbRUVVkTNeZPFgS7b1PDgJzO2G2C42hvZNL0vUntLHdIHT50wxC0tECA==" saltValue="b+D6YkYMc1iplfT7sG699g==" spinCount="100000" sheet="1" objects="1" scenarios="1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09C7-ABD1-45E6-A846-8C200B5F00FC}">
  <dimension ref="A1:F14"/>
  <sheetViews>
    <sheetView workbookViewId="0">
      <selection activeCell="B22" sqref="B22"/>
    </sheetView>
  </sheetViews>
  <sheetFormatPr defaultColWidth="9.140625" defaultRowHeight="12.75" x14ac:dyDescent="0.2"/>
  <cols>
    <col min="1" max="1" width="7.28515625" style="28" customWidth="1"/>
    <col min="2" max="2" width="14" style="28" customWidth="1"/>
    <col min="3" max="3" width="21.85546875" style="28" bestFit="1" customWidth="1"/>
    <col min="4" max="4" width="19.28515625" style="29" bestFit="1" customWidth="1"/>
    <col min="5" max="5" width="21.140625" style="29" bestFit="1" customWidth="1"/>
    <col min="6" max="6" width="25.28515625" style="29" bestFit="1" customWidth="1"/>
    <col min="7" max="16384" width="9.140625" style="29"/>
  </cols>
  <sheetData>
    <row r="1" spans="1:6" s="30" customFormat="1" ht="24" customHeight="1" thickBot="1" x14ac:dyDescent="0.3">
      <c r="A1" s="5" t="s">
        <v>0</v>
      </c>
      <c r="B1" s="5"/>
      <c r="C1" s="5"/>
      <c r="D1" s="5"/>
      <c r="E1" s="5"/>
      <c r="F1" s="5"/>
    </row>
    <row r="2" spans="1:6" s="39" customFormat="1" ht="21.75" customHeight="1" x14ac:dyDescent="0.25">
      <c r="A2" s="35" t="s">
        <v>1</v>
      </c>
      <c r="B2" s="35" t="s">
        <v>2</v>
      </c>
      <c r="C2" s="8" t="s">
        <v>3</v>
      </c>
      <c r="D2" s="19" t="s">
        <v>4</v>
      </c>
      <c r="E2" s="19" t="s">
        <v>5</v>
      </c>
      <c r="F2" s="19" t="s">
        <v>6</v>
      </c>
    </row>
    <row r="3" spans="1:6" s="10" customFormat="1" ht="18" customHeight="1" x14ac:dyDescent="0.2">
      <c r="A3" s="11">
        <v>2017</v>
      </c>
      <c r="B3" s="11">
        <v>10</v>
      </c>
      <c r="C3" s="12" t="s">
        <v>7</v>
      </c>
      <c r="D3" s="13">
        <v>137400011</v>
      </c>
      <c r="E3" s="13">
        <v>48822</v>
      </c>
      <c r="F3" s="14">
        <f>D3/E3</f>
        <v>2814.3052517307769</v>
      </c>
    </row>
    <row r="4" spans="1:6" s="10" customFormat="1" ht="18" customHeight="1" x14ac:dyDescent="0.2">
      <c r="A4" s="11">
        <v>2017</v>
      </c>
      <c r="B4" s="11">
        <v>25</v>
      </c>
      <c r="C4" s="16" t="s">
        <v>8</v>
      </c>
      <c r="D4" s="26">
        <v>13447638869</v>
      </c>
      <c r="E4" s="13">
        <v>1130500</v>
      </c>
      <c r="F4" s="14">
        <f>D4/E4</f>
        <v>11895.301962848298</v>
      </c>
    </row>
    <row r="5" spans="1:6" s="10" customFormat="1" ht="18" customHeight="1" x14ac:dyDescent="0.2">
      <c r="A5" s="11">
        <v>2017</v>
      </c>
      <c r="B5" s="11">
        <v>40</v>
      </c>
      <c r="C5" s="11" t="s">
        <v>9</v>
      </c>
      <c r="D5" s="17">
        <v>105791087</v>
      </c>
      <c r="E5" s="17">
        <v>4313</v>
      </c>
      <c r="F5" s="14">
        <f t="shared" ref="F5:F7" si="0">D5/E5</f>
        <v>24528.422675631809</v>
      </c>
    </row>
    <row r="6" spans="1:6" s="10" customFormat="1" ht="18" customHeight="1" x14ac:dyDescent="0.2">
      <c r="A6" s="11">
        <v>2017</v>
      </c>
      <c r="B6" s="11">
        <v>50</v>
      </c>
      <c r="C6" s="11" t="s">
        <v>10</v>
      </c>
      <c r="D6" s="17">
        <v>619618704</v>
      </c>
      <c r="E6" s="17">
        <v>51082.999999999985</v>
      </c>
      <c r="F6" s="14">
        <f t="shared" si="0"/>
        <v>12129.645948750076</v>
      </c>
    </row>
    <row r="7" spans="1:6" s="10" customFormat="1" ht="18" customHeight="1" x14ac:dyDescent="0.2">
      <c r="A7" s="11">
        <v>2017</v>
      </c>
      <c r="B7" s="11">
        <v>60</v>
      </c>
      <c r="C7" s="11" t="s">
        <v>11</v>
      </c>
      <c r="D7" s="17">
        <v>632669639</v>
      </c>
      <c r="E7" s="17">
        <v>8122</v>
      </c>
      <c r="F7" s="14">
        <f t="shared" si="0"/>
        <v>77895.794016252155</v>
      </c>
    </row>
    <row r="8" spans="1:6" s="10" customFormat="1" ht="15" x14ac:dyDescent="0.2">
      <c r="A8" s="31"/>
      <c r="B8" s="31"/>
      <c r="C8" s="31"/>
    </row>
    <row r="9" spans="1:6" s="10" customFormat="1" ht="15" x14ac:dyDescent="0.2">
      <c r="A9" s="31"/>
      <c r="B9" s="31"/>
      <c r="C9" s="31"/>
    </row>
    <row r="10" spans="1:6" s="10" customFormat="1" ht="18" customHeight="1" x14ac:dyDescent="0.2">
      <c r="A10" s="32" t="s">
        <v>12</v>
      </c>
      <c r="B10" s="31"/>
      <c r="C10" s="31"/>
    </row>
    <row r="11" spans="1:6" s="10" customFormat="1" ht="18" customHeight="1" x14ac:dyDescent="0.2">
      <c r="A11" s="27" t="s">
        <v>13</v>
      </c>
      <c r="B11" s="31"/>
      <c r="C11" s="31"/>
      <c r="D11" s="24"/>
    </row>
    <row r="12" spans="1:6" s="10" customFormat="1" ht="15" x14ac:dyDescent="0.2">
      <c r="A12" s="27"/>
      <c r="B12" s="31"/>
      <c r="C12" s="31"/>
    </row>
    <row r="13" spans="1:6" s="10" customFormat="1" ht="18" customHeight="1" x14ac:dyDescent="0.2">
      <c r="A13" s="27" t="s">
        <v>14</v>
      </c>
      <c r="B13" s="31"/>
      <c r="C13" s="31"/>
    </row>
    <row r="14" spans="1:6" s="10" customFormat="1" ht="15" x14ac:dyDescent="0.2">
      <c r="A14" s="31"/>
      <c r="B14" s="31"/>
      <c r="C14" s="31"/>
    </row>
  </sheetData>
  <sheetProtection algorithmName="SHA-512" hashValue="oA4pXIY76Ph+UWxrrslnqC3t1OpmVjfHBUNL4l4ir9BNGIPGS4OuYlIEi7pVKR0sUJKKg82nzVrJXVDwCKmdeA==" saltValue="6WYjKErRocg1esfoggjOC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 INFO</vt:lpstr>
      <vt:lpstr>TRENDS</vt:lpstr>
      <vt:lpstr>2023</vt:lpstr>
      <vt:lpstr>2020</vt:lpstr>
      <vt:lpstr>2017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Cormier, Denise E</dc:creator>
  <cp:lastModifiedBy>Cormier, Denise E</cp:lastModifiedBy>
  <cp:lastPrinted>2022-01-18T17:37:05Z</cp:lastPrinted>
  <dcterms:created xsi:type="dcterms:W3CDTF">2020-04-01T21:30:16Z</dcterms:created>
  <dcterms:modified xsi:type="dcterms:W3CDTF">2026-05-06T12:32:03Z</dcterms:modified>
</cp:coreProperties>
</file>